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12 - 8.6. - ZCU - Výpočetní technika (III.) 049 - 2021 - CENY\"/>
    </mc:Choice>
  </mc:AlternateContent>
  <xr:revisionPtr revIDLastSave="0" documentId="13_ncr:1_{C3CDFEF6-DBE7-40AC-97E7-22BD0A11A44D}" xr6:coauthVersionLast="47" xr6:coauthVersionMax="47" xr10:uidLastSave="{00000000-0000-0000-0000-000000000000}"/>
  <bookViews>
    <workbookView xWindow="-120" yWindow="-120" windowWidth="24240" windowHeight="176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technika'!$B$1:$T$23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P8" i="1"/>
  <c r="P9" i="1"/>
  <c r="P10" i="1"/>
  <c r="P11" i="1"/>
  <c r="P12" i="1"/>
  <c r="S7" i="1" l="1"/>
  <c r="T7" i="1"/>
  <c r="P7" i="1"/>
  <c r="P13" i="1"/>
  <c r="P14" i="1"/>
  <c r="Q17" i="1" l="1"/>
  <c r="R17" i="1" l="1"/>
</calcChain>
</file>

<file path=xl/sharedStrings.xml><?xml version="1.0" encoding="utf-8"?>
<sst xmlns="http://schemas.openxmlformats.org/spreadsheetml/2006/main" count="75" uniqueCount="59">
  <si>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</si>
  <si>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</si>
  <si>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</si>
  <si>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</si>
  <si>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</si>
  <si>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</si>
  <si>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</si>
  <si>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</si>
  <si>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</si>
  <si>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</si>
  <si>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</si>
  <si>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30215000-9 - Mikropočítačové technické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</si>
  <si>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</si>
  <si>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</si>
  <si>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</si>
  <si>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</si>
  <si>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</si>
  <si>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</si>
  <si>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</si>
  <si>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</si>
  <si>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</si>
  <si>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</si>
  <si>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</si>
  <si>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</si>
  <si>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</si>
  <si>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</si>
  <si>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</si>
  <si>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</si>
  <si>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</si>
  <si>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</si>
  <si>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</si>
  <si>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</si>
  <si>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Mikropočítač</t>
  </si>
  <si>
    <t>Powerbanka</t>
  </si>
  <si>
    <t>Paměťová karta</t>
  </si>
  <si>
    <t>USB-TTL předvodník</t>
  </si>
  <si>
    <t>VS-21-048</t>
  </si>
  <si>
    <t>doc. Ing. Tomáš Koutný, Ph.D.,
Tel.: 37763 2447,
e-mail: txkoutny@kiv.zcu.cz</t>
  </si>
  <si>
    <t>Technická 8,
301 00 Plzeň,
Fakulta aplikovaných věd -
Katedra informatiky a výpočetní techniky,
místnost UC 303</t>
  </si>
  <si>
    <t xml:space="preserve">Příloha č. 2 Kupní smlouvy - technická specifikace
Výpočetní technika (III.) 049 - 2021 </t>
  </si>
  <si>
    <r>
      <t>Krabička, case kompatibilní</t>
    </r>
    <r>
      <rPr>
        <sz val="11"/>
        <rFont val="Calibri"/>
        <family val="2"/>
        <charset val="238"/>
        <scheme val="minor"/>
      </rPr>
      <t xml:space="preserve"> s pol.č. 1 </t>
    </r>
    <r>
      <rPr>
        <sz val="11"/>
        <color theme="1"/>
        <rFont val="Calibri"/>
        <family val="2"/>
        <charset val="238"/>
        <scheme val="minor"/>
      </rPr>
      <t>- Mikropočítačem.
Skládá se ze dvou dílů.
Odnímatelné víko.
Bez šroubů, "zacvakávací" konstrukce.
Součástí balení nalepovací gumové nožičky.</t>
    </r>
  </si>
  <si>
    <t>Napájecí adaptér kompatibilní s položkou č. 1 - Mikropočítačem. 
Připojení k mikropočítači prostřednictvím USB-C.
Napětí 5,1 V DC.
Kabel i adaptér nelze rozpojit - jeden díl.</t>
  </si>
  <si>
    <r>
      <t>Krabička, case kompatibiln</t>
    </r>
    <r>
      <rPr>
        <sz val="11"/>
        <rFont val="Calibri"/>
        <family val="2"/>
        <charset val="238"/>
        <scheme val="minor"/>
      </rPr>
      <t>í s pol.č. 4</t>
    </r>
    <r>
      <rPr>
        <sz val="11"/>
        <color theme="1"/>
        <rFont val="Calibri"/>
        <family val="2"/>
        <charset val="238"/>
        <scheme val="minor"/>
      </rPr>
      <t xml:space="preserve"> - Mikropočítačem.
Skládá se ze dvou dílů.
Šroubovací konstrukce, 4x šroub součástí balení.
Součástí balení nalepovací protiskluzové nožičky.</t>
    </r>
  </si>
  <si>
    <t>Minimální kapacita integrované baterie 10000 mAh.
Indikace aktuálního stavu integrované baterie prostřednictvím LED diod.
Výstupní napětí min. 5V.
Výstupní proud min. 2A.
Výstupní konektory min.: 2x USB-A.
Vstupní konektory min.: 1x micro USB.
Podpora rychlonabíjení (Fast Charge).
MicroUSB kabel součástí balení.</t>
  </si>
  <si>
    <t>Paměťová karta microSDHC.
Minimální kapacita 16GB.
Rychlostní třída 10, UHS-1.
Adaptér na standardní velikost SD karet součástí balení.</t>
  </si>
  <si>
    <r>
      <t>USB TTL 6pinový převodník pro sériovou komunikaci s mikropočítači danými specifikací</t>
    </r>
    <r>
      <rPr>
        <sz val="11"/>
        <rFont val="Calibri"/>
        <family val="2"/>
        <charset val="238"/>
        <scheme val="minor"/>
      </rPr>
      <t xml:space="preserve"> v pol.č. 1 a 4.</t>
    </r>
  </si>
  <si>
    <r>
      <rPr>
        <sz val="11"/>
        <rFont val="Calibri"/>
        <family val="2"/>
        <charset val="238"/>
        <scheme val="minor"/>
      </rPr>
      <t>Procesor:  frekvence alespoň 1.5GHz, alespoň 4 jádra, vhodný pro mobilní a vestavná zařízení,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64-bitová instrukční sada minimálně ARMv8, maximálně TDP 4,5W.
</t>
    </r>
    <r>
      <rPr>
        <sz val="11"/>
        <color theme="1"/>
        <rFont val="Calibri"/>
        <family val="2"/>
        <charset val="238"/>
        <scheme val="minor"/>
      </rPr>
      <t>RAM: min. 4GB LPDDR4.
Konektivita min.: dvoupásmová (2,4GHz a 5,0GHz) IEEE 802.11b/g/n/ac Wi-Fi + Bluetooth 5.0 BLE + Gigabit Ethernet konektor + 2 × USB 3.0 konektor + 2 × USB 2.0 konektor.
GPIO: 40pinový GPIO header.
Video &amp; zvuk: 2 × micro HDMI konektor (podporuje až 4Kp60).
Multimédia: H.265 (4Kp60 dekódování) + H.264 (1080p60 dekódování, 1080p30 kódování) + OpenGL ES 3.0 graphics.
Podpora SD karet: slot na microSD kartu pro operační systém a úložiště dat.
Napájení: adaptér 5V DC via USB-C konektor.
SW kompatibilita: HW platforma musí umožňovat instalaci plnohodnotného operačního systému kompatibilního se standardem POSIX, nebo alespoň se systémem Raspbian.</t>
    </r>
  </si>
  <si>
    <t>Procesor: frekvence přibližně 1GHz, jedno jádro, vhodný pro mobilní a vestavná zařízení, 32- nebo 64-bitová instrukční sada minimálně ARMv6 nebo ARMv8, TDP maximálně 3,5 W.
RAM: min. 512MB.
Konektivita min.: IEEE 802.11n Wi-Fi + Bluetooth 4.1 + 2x microUSB konektor (1x pro napájení, 1x pro datový přenos).
GPIO: 40pinový GPIO header.
Video &amp; zvuk: 1× miniHDMI konektor (podporuje až 1080p60).
Podpora SD karet: slot na microSD kartu pro operační systém a úložiště dat.
Napájení: pomocí microUSB.
Spotřeba: max. 350 mA (1.75 W) pod zatížením.
Hmotnost: max. 15 g (bez příslušenství).
SW kompatibilita: HW platforma musí umožňovat instalaci plnohodnotného operačního systému kompatibilního se standardem POSIX, nebo alespoň se systémem Raspbian.</t>
  </si>
  <si>
    <t>Napájecí zdroj pro mikropočítač (pol.č.1)</t>
  </si>
  <si>
    <t>Kryt pro mikropočítač (pol.č.1)</t>
  </si>
  <si>
    <t>Kryt pro mikropočítač (pol.č.4)</t>
  </si>
  <si>
    <t>Raspberry Pi 4 Model B - 4GB RAM (RPI403), záruka 24 měsíců</t>
  </si>
  <si>
    <t>Raspberry Pi microUSB 5,1V⎓2,5A zdroj, EU/UK, černá (PWS006-BLA), záruka 24 měsíců</t>
  </si>
  <si>
    <t>Oficiální Raspberry Pi 4B krabička, malinová/bílá (OFI050), záruka 24 měsíců</t>
  </si>
  <si>
    <t>Raspberry Pi Zero WH (RPI000-W-G00), záruka 24 měsíců</t>
  </si>
  <si>
    <t>Oficiální Raspberry Pi Zero krabička (OFI020), záruka 24 měsíců</t>
  </si>
  <si>
    <t>AlzaPower Metal 10000mAh Fast Charge + PD3.0 černá (APW-PBM10CFB) + micro USB kabel, záruka 24 měsíců</t>
  </si>
  <si>
    <t>Verbatim MicroSDHC 16GB Premium + SD adaptér (44082), záruka 24 měsíců</t>
  </si>
  <si>
    <t>USB - TTL 6pinový převodník, PL2303HX (TIB083),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</si>
</sst>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7" fillId="0" borderId="0"/>
  </cellStyleXfs>
  <cellXfs count="11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2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3219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3219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1901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180974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5079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3458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3458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1882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1882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91440</xdr:colOff>
      <xdr:row>73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1902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1901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137</xdr:row>
      <xdr:rowOff>180974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1902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1900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1900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3175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3175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91440</xdr:colOff>
      <xdr:row>82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3460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1048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1045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1044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1044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1045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3460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3460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180974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6725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6724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3384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6720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6725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79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6719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2172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6724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3460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3384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3384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L6" zoomScaleNormal="100" workbookViewId="0">
      <selection activeCell="O7" sqref="O7:O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125.28515625" style="1" customWidth="1"/>
    <col min="7" max="8" width="29.7109375" style="4" customWidth="1"/>
    <col min="9" max="9" width="21.7109375" style="4" customWidth="1"/>
    <col min="10" max="10" width="16.28515625" style="1" customWidth="1"/>
    <col min="11" max="11" width="38.28515625" style="5" customWidth="1"/>
    <col min="12" max="12" width="29.5703125" style="5" bestFit="1" customWidth="1"/>
    <col min="13" max="13" width="31.85546875" style="5" customWidth="1"/>
    <col min="14" max="14" width="47" style="4" customWidth="1"/>
    <col min="15" max="15" width="30" style="4" customWidth="1"/>
    <col min="16" max="16" width="16.5703125" style="4" hidden="1" customWidth="1"/>
    <col min="17" max="17" width="24" style="5" customWidth="1"/>
    <col min="18" max="18" width="23.85546875" style="5" customWidth="1"/>
    <col min="19" max="19" width="21" style="5" customWidth="1"/>
    <col min="20" max="20" width="20.5703125" style="5" customWidth="1"/>
    <col min="21" max="21" width="19.8554687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110" t="s">
        <v>39</v>
      </c>
      <c r="C1" s="111"/>
      <c r="D1" s="11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3"/>
      <c r="E3" s="73"/>
      <c r="F3" s="7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3" t="s">
        <v>2</v>
      </c>
      <c r="H5" s="94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74" t="s">
        <v>7</v>
      </c>
      <c r="T6" s="44" t="s">
        <v>8</v>
      </c>
      <c r="U6" s="41" t="s">
        <v>21</v>
      </c>
      <c r="V6" s="41" t="s">
        <v>22</v>
      </c>
    </row>
    <row r="7" spans="1:22" ht="226.5" customHeight="1" thickTop="1" x14ac:dyDescent="0.25">
      <c r="A7" s="20"/>
      <c r="B7" s="56">
        <v>1</v>
      </c>
      <c r="C7" s="63" t="s">
        <v>32</v>
      </c>
      <c r="D7" s="57">
        <v>2</v>
      </c>
      <c r="E7" s="58" t="s">
        <v>29</v>
      </c>
      <c r="F7" s="75" t="s">
        <v>46</v>
      </c>
      <c r="G7" s="79" t="s">
        <v>51</v>
      </c>
      <c r="H7" s="98"/>
      <c r="I7" s="112" t="s">
        <v>25</v>
      </c>
      <c r="J7" s="107" t="s">
        <v>31</v>
      </c>
      <c r="K7" s="107" t="s">
        <v>36</v>
      </c>
      <c r="L7" s="101"/>
      <c r="M7" s="95" t="s">
        <v>37</v>
      </c>
      <c r="N7" s="95" t="s">
        <v>38</v>
      </c>
      <c r="O7" s="104">
        <v>21</v>
      </c>
      <c r="P7" s="59">
        <f t="shared" ref="P7:P14" si="0">D7*Q7</f>
        <v>2480</v>
      </c>
      <c r="Q7" s="60">
        <v>1240</v>
      </c>
      <c r="R7" s="82">
        <v>1240</v>
      </c>
      <c r="S7" s="61">
        <f t="shared" ref="S7:S14" si="1">D7*R7</f>
        <v>2480</v>
      </c>
      <c r="T7" s="62" t="str">
        <f t="shared" ref="T7" si="2">IF(ISNUMBER(R7), IF(R7&gt;Q7,"NEVYHOVUJE","VYHOVUJE")," ")</f>
        <v>VYHOVUJE</v>
      </c>
      <c r="U7" s="107"/>
      <c r="V7" s="58" t="s">
        <v>11</v>
      </c>
    </row>
    <row r="8" spans="1:22" ht="90" customHeight="1" x14ac:dyDescent="0.25">
      <c r="A8" s="20"/>
      <c r="B8" s="48">
        <v>2</v>
      </c>
      <c r="C8" s="77" t="s">
        <v>48</v>
      </c>
      <c r="D8" s="49">
        <v>2</v>
      </c>
      <c r="E8" s="50" t="s">
        <v>29</v>
      </c>
      <c r="F8" s="64" t="s">
        <v>41</v>
      </c>
      <c r="G8" s="80" t="s">
        <v>52</v>
      </c>
      <c r="H8" s="99"/>
      <c r="I8" s="113"/>
      <c r="J8" s="108"/>
      <c r="K8" s="108"/>
      <c r="L8" s="102"/>
      <c r="M8" s="96"/>
      <c r="N8" s="96"/>
      <c r="O8" s="105"/>
      <c r="P8" s="52">
        <f t="shared" si="0"/>
        <v>414</v>
      </c>
      <c r="Q8" s="53">
        <v>207</v>
      </c>
      <c r="R8" s="83">
        <v>207</v>
      </c>
      <c r="S8" s="54">
        <f t="shared" si="1"/>
        <v>414</v>
      </c>
      <c r="T8" s="55" t="str">
        <f t="shared" ref="T8:T14" si="3">IF(ISNUMBER(R8), IF(R8&gt;Q8,"NEVYHOVUJE","VYHOVUJE")," ")</f>
        <v>VYHOVUJE</v>
      </c>
      <c r="U8" s="108"/>
      <c r="V8" s="50" t="s">
        <v>11</v>
      </c>
    </row>
    <row r="9" spans="1:22" ht="88.5" customHeight="1" x14ac:dyDescent="0.25">
      <c r="A9" s="20"/>
      <c r="B9" s="48">
        <v>3</v>
      </c>
      <c r="C9" s="77" t="s">
        <v>49</v>
      </c>
      <c r="D9" s="49">
        <v>2</v>
      </c>
      <c r="E9" s="50" t="s">
        <v>29</v>
      </c>
      <c r="F9" s="64" t="s">
        <v>40</v>
      </c>
      <c r="G9" s="80" t="s">
        <v>53</v>
      </c>
      <c r="H9" s="99"/>
      <c r="I9" s="113"/>
      <c r="J9" s="108"/>
      <c r="K9" s="108"/>
      <c r="L9" s="102"/>
      <c r="M9" s="96"/>
      <c r="N9" s="96"/>
      <c r="O9" s="105"/>
      <c r="P9" s="52">
        <f t="shared" si="0"/>
        <v>274</v>
      </c>
      <c r="Q9" s="53">
        <v>137</v>
      </c>
      <c r="R9" s="83">
        <v>137</v>
      </c>
      <c r="S9" s="54">
        <f t="shared" si="1"/>
        <v>274</v>
      </c>
      <c r="T9" s="55" t="str">
        <f t="shared" si="3"/>
        <v>VYHOVUJE</v>
      </c>
      <c r="U9" s="108"/>
      <c r="V9" s="50" t="s">
        <v>11</v>
      </c>
    </row>
    <row r="10" spans="1:22" ht="210.6" customHeight="1" x14ac:dyDescent="0.25">
      <c r="A10" s="20"/>
      <c r="B10" s="48">
        <v>4</v>
      </c>
      <c r="C10" s="51" t="s">
        <v>32</v>
      </c>
      <c r="D10" s="49">
        <v>4</v>
      </c>
      <c r="E10" s="50" t="s">
        <v>29</v>
      </c>
      <c r="F10" s="76" t="s">
        <v>47</v>
      </c>
      <c r="G10" s="80" t="s">
        <v>54</v>
      </c>
      <c r="H10" s="99"/>
      <c r="I10" s="113"/>
      <c r="J10" s="108"/>
      <c r="K10" s="108"/>
      <c r="L10" s="102"/>
      <c r="M10" s="96"/>
      <c r="N10" s="96"/>
      <c r="O10" s="105"/>
      <c r="P10" s="52">
        <f t="shared" si="0"/>
        <v>1488</v>
      </c>
      <c r="Q10" s="53">
        <v>372</v>
      </c>
      <c r="R10" s="83">
        <v>372</v>
      </c>
      <c r="S10" s="54">
        <f t="shared" si="1"/>
        <v>1488</v>
      </c>
      <c r="T10" s="55" t="str">
        <f t="shared" si="3"/>
        <v>VYHOVUJE</v>
      </c>
      <c r="U10" s="108"/>
      <c r="V10" s="50" t="s">
        <v>11</v>
      </c>
    </row>
    <row r="11" spans="1:22" ht="91.15" customHeight="1" x14ac:dyDescent="0.25">
      <c r="A11" s="20"/>
      <c r="B11" s="48">
        <v>5</v>
      </c>
      <c r="C11" s="77" t="s">
        <v>50</v>
      </c>
      <c r="D11" s="49">
        <v>4</v>
      </c>
      <c r="E11" s="50" t="s">
        <v>29</v>
      </c>
      <c r="F11" s="64" t="s">
        <v>42</v>
      </c>
      <c r="G11" s="80" t="s">
        <v>55</v>
      </c>
      <c r="H11" s="99"/>
      <c r="I11" s="113"/>
      <c r="J11" s="108"/>
      <c r="K11" s="108"/>
      <c r="L11" s="102"/>
      <c r="M11" s="96"/>
      <c r="N11" s="96"/>
      <c r="O11" s="105"/>
      <c r="P11" s="52">
        <f t="shared" si="0"/>
        <v>332</v>
      </c>
      <c r="Q11" s="53">
        <v>83</v>
      </c>
      <c r="R11" s="83">
        <v>83</v>
      </c>
      <c r="S11" s="54">
        <f t="shared" si="1"/>
        <v>332</v>
      </c>
      <c r="T11" s="55" t="str">
        <f t="shared" si="3"/>
        <v>VYHOVUJE</v>
      </c>
      <c r="U11" s="108"/>
      <c r="V11" s="50" t="s">
        <v>11</v>
      </c>
    </row>
    <row r="12" spans="1:22" ht="148.9" customHeight="1" x14ac:dyDescent="0.25">
      <c r="A12" s="20"/>
      <c r="B12" s="48">
        <v>6</v>
      </c>
      <c r="C12" s="51" t="s">
        <v>33</v>
      </c>
      <c r="D12" s="49">
        <v>4</v>
      </c>
      <c r="E12" s="50" t="s">
        <v>29</v>
      </c>
      <c r="F12" s="64" t="s">
        <v>43</v>
      </c>
      <c r="G12" s="80" t="s">
        <v>56</v>
      </c>
      <c r="H12" s="99"/>
      <c r="I12" s="113"/>
      <c r="J12" s="108"/>
      <c r="K12" s="108"/>
      <c r="L12" s="102"/>
      <c r="M12" s="96"/>
      <c r="N12" s="96"/>
      <c r="O12" s="105"/>
      <c r="P12" s="52">
        <f t="shared" si="0"/>
        <v>1160</v>
      </c>
      <c r="Q12" s="53">
        <v>290</v>
      </c>
      <c r="R12" s="83">
        <v>290</v>
      </c>
      <c r="S12" s="54">
        <f t="shared" si="1"/>
        <v>1160</v>
      </c>
      <c r="T12" s="55" t="str">
        <f t="shared" si="3"/>
        <v>VYHOVUJE</v>
      </c>
      <c r="U12" s="108"/>
      <c r="V12" s="50" t="s">
        <v>11</v>
      </c>
    </row>
    <row r="13" spans="1:22" ht="79.900000000000006" customHeight="1" x14ac:dyDescent="0.25">
      <c r="A13" s="20"/>
      <c r="B13" s="48">
        <v>7</v>
      </c>
      <c r="C13" s="51" t="s">
        <v>34</v>
      </c>
      <c r="D13" s="49">
        <v>6</v>
      </c>
      <c r="E13" s="50" t="s">
        <v>29</v>
      </c>
      <c r="F13" s="64" t="s">
        <v>44</v>
      </c>
      <c r="G13" s="80" t="s">
        <v>57</v>
      </c>
      <c r="H13" s="99"/>
      <c r="I13" s="113"/>
      <c r="J13" s="108"/>
      <c r="K13" s="108"/>
      <c r="L13" s="102"/>
      <c r="M13" s="96"/>
      <c r="N13" s="96"/>
      <c r="O13" s="105"/>
      <c r="P13" s="52">
        <f t="shared" si="0"/>
        <v>996</v>
      </c>
      <c r="Q13" s="53">
        <v>166</v>
      </c>
      <c r="R13" s="83">
        <v>166</v>
      </c>
      <c r="S13" s="54">
        <f t="shared" si="1"/>
        <v>996</v>
      </c>
      <c r="T13" s="55" t="str">
        <f t="shared" si="3"/>
        <v>VYHOVUJE</v>
      </c>
      <c r="U13" s="108"/>
      <c r="V13" s="50" t="s">
        <v>11</v>
      </c>
    </row>
    <row r="14" spans="1:22" ht="52.15" customHeight="1" thickBot="1" x14ac:dyDescent="0.3">
      <c r="A14" s="20"/>
      <c r="B14" s="65">
        <v>8</v>
      </c>
      <c r="C14" s="78" t="s">
        <v>35</v>
      </c>
      <c r="D14" s="66">
        <v>6</v>
      </c>
      <c r="E14" s="72" t="s">
        <v>29</v>
      </c>
      <c r="F14" s="67" t="s">
        <v>45</v>
      </c>
      <c r="G14" s="81" t="s">
        <v>58</v>
      </c>
      <c r="H14" s="100"/>
      <c r="I14" s="114"/>
      <c r="J14" s="109"/>
      <c r="K14" s="109"/>
      <c r="L14" s="103"/>
      <c r="M14" s="97"/>
      <c r="N14" s="97"/>
      <c r="O14" s="106"/>
      <c r="P14" s="68">
        <f t="shared" si="0"/>
        <v>792</v>
      </c>
      <c r="Q14" s="69">
        <v>132</v>
      </c>
      <c r="R14" s="84">
        <v>132</v>
      </c>
      <c r="S14" s="70">
        <f t="shared" si="1"/>
        <v>792</v>
      </c>
      <c r="T14" s="71" t="str">
        <f t="shared" si="3"/>
        <v>VYHOVUJE</v>
      </c>
      <c r="U14" s="109"/>
      <c r="V14" s="72" t="s">
        <v>11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82.9" customHeight="1" thickTop="1" thickBot="1" x14ac:dyDescent="0.3">
      <c r="B16" s="89" t="s">
        <v>28</v>
      </c>
      <c r="C16" s="89"/>
      <c r="D16" s="89"/>
      <c r="E16" s="89"/>
      <c r="F16" s="89"/>
      <c r="G16" s="89"/>
      <c r="H16" s="89"/>
      <c r="I16" s="89"/>
      <c r="J16" s="21"/>
      <c r="K16" s="21"/>
      <c r="L16" s="7"/>
      <c r="M16" s="7"/>
      <c r="N16" s="7"/>
      <c r="O16" s="22"/>
      <c r="P16" s="22"/>
      <c r="Q16" s="23" t="s">
        <v>9</v>
      </c>
      <c r="R16" s="90" t="s">
        <v>10</v>
      </c>
      <c r="S16" s="91"/>
      <c r="T16" s="92"/>
      <c r="U16" s="24"/>
      <c r="V16" s="25"/>
    </row>
    <row r="17" spans="2:20" ht="43.15" customHeight="1" thickTop="1" thickBot="1" x14ac:dyDescent="0.3">
      <c r="B17" s="85" t="s">
        <v>27</v>
      </c>
      <c r="C17" s="85"/>
      <c r="D17" s="85"/>
      <c r="E17" s="85"/>
      <c r="F17" s="85"/>
      <c r="G17" s="85"/>
      <c r="I17" s="26"/>
      <c r="L17" s="9"/>
      <c r="M17" s="9"/>
      <c r="N17" s="9"/>
      <c r="O17" s="27"/>
      <c r="P17" s="27"/>
      <c r="Q17" s="28">
        <f>SUM(P7:P14)</f>
        <v>7936</v>
      </c>
      <c r="R17" s="86">
        <f>SUM(S7:S14)</f>
        <v>7936</v>
      </c>
      <c r="S17" s="87"/>
      <c r="T17" s="88"/>
    </row>
    <row r="18" spans="2:20" ht="15.75" thickTop="1" x14ac:dyDescent="0.25">
      <c r="H18" s="7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7"/>
      <c r="C19" s="47"/>
      <c r="D19" s="47"/>
      <c r="E19" s="47"/>
      <c r="F19" s="47"/>
      <c r="G19" s="73"/>
      <c r="H19" s="7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7"/>
      <c r="C20" s="47"/>
      <c r="D20" s="47"/>
      <c r="E20" s="47"/>
      <c r="F20" s="47"/>
      <c r="G20" s="73"/>
      <c r="H20" s="7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7"/>
      <c r="C21" s="47"/>
      <c r="D21" s="47"/>
      <c r="E21" s="47"/>
      <c r="F21" s="47"/>
      <c r="G21" s="73"/>
      <c r="H21" s="7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3"/>
      <c r="H102" s="7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3"/>
      <c r="H103" s="73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XhgOvHnZPnGbm6HXmIA+afcnMFQxH1GhX+1qDhQLy7zJkS3g57JMg4ceg/p6aMVeUG66w0tjF6+VR7yw4gtgUA==" saltValue="BnNmWKv9ZogTrpoWNssSng==" spinCount="100000" sheet="1" objects="1" scenarios="1"/>
  <mergeCells count="15">
    <mergeCell ref="U7:U14"/>
    <mergeCell ref="B1:D1"/>
    <mergeCell ref="I7:I14"/>
    <mergeCell ref="J7:J14"/>
    <mergeCell ref="K7:K14"/>
    <mergeCell ref="M7:M14"/>
    <mergeCell ref="B17:G17"/>
    <mergeCell ref="R17:T17"/>
    <mergeCell ref="B16:I16"/>
    <mergeCell ref="R16:T16"/>
    <mergeCell ref="G5:H5"/>
    <mergeCell ref="N7:N14"/>
    <mergeCell ref="H7:H14"/>
    <mergeCell ref="L7:L14"/>
    <mergeCell ref="O7:O14"/>
  </mergeCells>
  <conditionalFormatting sqref="D7:D14 B7:B14">
    <cfRule type="containsBlanks" dxfId="8" priority="52">
      <formula>LEN(TRIM(B7))=0</formula>
    </cfRule>
  </conditionalFormatting>
  <conditionalFormatting sqref="B7:B14">
    <cfRule type="cellIs" dxfId="7" priority="49" operator="greaterThanOrEqual">
      <formula>1</formula>
    </cfRule>
  </conditionalFormatting>
  <conditionalFormatting sqref="T7:T14">
    <cfRule type="cellIs" dxfId="6" priority="36" operator="equal">
      <formula>"VYHOVUJE"</formula>
    </cfRule>
  </conditionalFormatting>
  <conditionalFormatting sqref="T7:T14">
    <cfRule type="cellIs" dxfId="5" priority="35" operator="equal">
      <formula>"NEVYHOVUJE"</formula>
    </cfRule>
  </conditionalFormatting>
  <conditionalFormatting sqref="R7:R14 G7:H7 G8:G14">
    <cfRule type="containsBlanks" dxfId="4" priority="29">
      <formula>LEN(TRIM(G7))=0</formula>
    </cfRule>
  </conditionalFormatting>
  <conditionalFormatting sqref="R7:R14 G7:H7 G8:G14">
    <cfRule type="notContainsBlanks" dxfId="3" priority="27">
      <formula>LEN(TRIM(G7))&gt;0</formula>
    </cfRule>
  </conditionalFormatting>
  <conditionalFormatting sqref="G7:H7 G8:G14 R7:R14">
    <cfRule type="notContainsBlanks" dxfId="2" priority="26">
      <formula>LEN(TRIM(G7))&gt;0</formula>
    </cfRule>
  </conditionalFormatting>
  <conditionalFormatting sqref="G7:H7 G8:G14">
    <cfRule type="notContainsBlanks" dxfId="1" priority="25">
      <formula>LEN(TRIM(G7))&gt;0</formula>
    </cfRule>
  </conditionalFormatting>
  <dataValidations count="3">
    <dataValidation type="list" allowBlank="1" showInputMessage="1" showErrorMessage="1" sqref="J7" xr:uid="{C0363C2C-49B3-43E4-8DE6-3C470E774A97}">
      <formula1>"ANO,NE"</formula1>
    </dataValidation>
    <dataValidation type="list" showInputMessage="1" showErrorMessage="1" sqref="E7:E14" xr:uid="{00000000-0002-0000-0000-000001000000}">
      <formula1>"ks,bal,sada,m,"</formula1>
    </dataValidation>
    <dataValidation type="list" allowBlank="1" showInputMessage="1" showErrorMessage="1" sqref="V7:V14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2021-04-28T08:56:54Z</cp:lastPrinted>
  <dcterms:created xsi:type="dcterms:W3CDTF">2014-03-05T12:43:32Z</dcterms:created>
  <dcterms:modified xsi:type="dcterms:W3CDTF">2021-06-07T06:25:26Z</dcterms:modified>
</cp:coreProperties>
</file>